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venituri 2017" sheetId="1" r:id="rId1"/>
    <sheet name="chelti sect. funct+dezv. 2017" sheetId="2" r:id="rId2"/>
  </sheets>
  <definedNames>
    <definedName name="_xlnm.Print_Titles" localSheetId="1">'chelti sect. funct+dezv. 2017'!$6:$6</definedName>
  </definedNames>
  <calcPr fullCalcOnLoad="1"/>
</workbook>
</file>

<file path=xl/comments1.xml><?xml version="1.0" encoding="utf-8"?>
<comments xmlns="http://schemas.openxmlformats.org/spreadsheetml/2006/main">
  <authors>
    <author>Primaria Vulcan</author>
    <author>Luminita</author>
  </authors>
  <commentList>
    <comment ref="H9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colegiu tehnic
</t>
        </r>
      </text>
    </comment>
    <comment ref="H14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sscoala 4
</t>
        </r>
      </text>
    </comment>
    <comment ref="L18" authorId="1">
      <text>
        <r>
          <rPr>
            <b/>
            <sz val="9"/>
            <rFont val="Tahoma"/>
            <family val="2"/>
          </rPr>
          <t>Luminita:</t>
        </r>
        <r>
          <rPr>
            <sz val="9"/>
            <rFont val="Tahoma"/>
            <family val="2"/>
          </rPr>
          <t xml:space="preserve">
928.000 BL
332.130 credit
</t>
        </r>
      </text>
    </comment>
  </commentList>
</comments>
</file>

<file path=xl/comments2.xml><?xml version="1.0" encoding="utf-8"?>
<comments xmlns="http://schemas.openxmlformats.org/spreadsheetml/2006/main">
  <authors>
    <author>Primaria Vulcan</author>
  </authors>
  <commentList>
    <comment ref="F9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60.89 sc 4
25 ceb
</t>
        </r>
      </text>
    </comment>
  </commentList>
</comments>
</file>

<file path=xl/sharedStrings.xml><?xml version="1.0" encoding="utf-8"?>
<sst xmlns="http://schemas.openxmlformats.org/spreadsheetml/2006/main" count="103" uniqueCount="80">
  <si>
    <t>DENUMIRE INDICATOR</t>
  </si>
  <si>
    <t>COD BUGET</t>
  </si>
  <si>
    <t>Alte venituri din prestari servicii si alte activitati</t>
  </si>
  <si>
    <t>PRIMARIA MUNICIPIULUI VULCAN</t>
  </si>
  <si>
    <t>DENUMIRE</t>
  </si>
  <si>
    <t>personal</t>
  </si>
  <si>
    <t xml:space="preserve">materiale </t>
  </si>
  <si>
    <t>INVATAMANT</t>
  </si>
  <si>
    <t>SANATATE</t>
  </si>
  <si>
    <t>CHELTUIELI SECTIUNEA FUNCTIONARE</t>
  </si>
  <si>
    <t>active nefinanciare</t>
  </si>
  <si>
    <t>LOCUINTE, SERVICII SI DEZVOLTARE PUBLICA</t>
  </si>
  <si>
    <t>TOTAL CHELTUIELI SECTIUNEA  DE  FUNCTIONARE</t>
  </si>
  <si>
    <t>TOTAL CHELTUIELI  SECTIUNEA  DE  DEZVOLTARE</t>
  </si>
  <si>
    <t>Taxe si alte venituri in invatamant</t>
  </si>
  <si>
    <t>33.10.05</t>
  </si>
  <si>
    <t>Venituri din prestari servicii</t>
  </si>
  <si>
    <t>33.10.08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</si>
  <si>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</si>
  <si>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</si>
  <si>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</si>
  <si>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</si>
  <si>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33.10.50</t>
  </si>
  <si>
    <t>43.10.10</t>
  </si>
  <si>
    <t>TOTAL BUGET VENITURI PROPRII SI SUBVENTII</t>
  </si>
  <si>
    <t>spital</t>
  </si>
  <si>
    <t>scoala</t>
  </si>
  <si>
    <t>bl</t>
  </si>
  <si>
    <t>SECŢIUNEA FUNCŢIONARE</t>
  </si>
  <si>
    <t>colegiu</t>
  </si>
  <si>
    <t>burse</t>
  </si>
  <si>
    <t>sc 4</t>
  </si>
  <si>
    <t>SPITAL</t>
  </si>
  <si>
    <t>BUG LOCAL</t>
  </si>
  <si>
    <t>33.10.31</t>
  </si>
  <si>
    <t>30.10.05</t>
  </si>
  <si>
    <t>Alte venituri din concesiuni si inchirieri de catre institutiile publice</t>
  </si>
  <si>
    <t>37.10.03</t>
  </si>
  <si>
    <t>37.10.04</t>
  </si>
  <si>
    <t>40.10.15</t>
  </si>
  <si>
    <t>BUGET ANUAL 2016</t>
  </si>
  <si>
    <t>varsaminte din sectiunea de functionare pt finantarea sectiunii de dezv</t>
  </si>
  <si>
    <t xml:space="preserve"> lei</t>
  </si>
  <si>
    <t>TOTAL VENITURI SECTIUNEA DE FU8NCTIONARE</t>
  </si>
  <si>
    <t>TOTAL VENITURI SECTIUNEA DE DEZVOLTARE</t>
  </si>
  <si>
    <t>Subventii din bugetele locale pentru finantarea cheltuielilor curente din domeniul sanatatii</t>
  </si>
  <si>
    <t>Venituri din contracte incheiate cu Casa de sanatate</t>
  </si>
  <si>
    <t>Anexa NR. 5</t>
  </si>
  <si>
    <t>CHELTUIELI SECTIUNEA DE DEZVOLTARE</t>
  </si>
  <si>
    <t>EXECUȚIA  BUGETULUI DIN  VENITURI PROPRII ŞI SUBVENŢII   - VENITURI</t>
  </si>
  <si>
    <t>Anexa nr.4</t>
  </si>
  <si>
    <t>Anexa nr. 4</t>
  </si>
  <si>
    <t xml:space="preserve"> EXECUTIA  BUGETULUI DIN  VENITURI PROPRII ŞI SUBVENŢII  30.09.2016</t>
  </si>
  <si>
    <t>BUGET TRIM I+II+ III2016</t>
  </si>
  <si>
    <t>REALIZAT 30.09 2016</t>
  </si>
  <si>
    <t>CULTURA, RECREERE SI RELIGIE</t>
  </si>
  <si>
    <t>materiale</t>
  </si>
  <si>
    <t>Subvenții pentru instituții publice</t>
  </si>
  <si>
    <t>43.10.09</t>
  </si>
  <si>
    <t>Alte venituri</t>
  </si>
  <si>
    <t>36.10.50</t>
  </si>
  <si>
    <t>Subventii din Fondul national unic de asigurari sociale de sanatate pentru acoperirea cresterilor salariale</t>
  </si>
  <si>
    <t>43.10.33</t>
  </si>
  <si>
    <t>Varsaminte din sectiunea de functionare</t>
  </si>
  <si>
    <t>Sume utilizate din excedentul anului precedent</t>
  </si>
  <si>
    <t xml:space="preserve"> EXECUTIA  BUGETULUI DIN  VENITURI PROPRII ŞI SUBVENŢII  30.09.2017</t>
  </si>
  <si>
    <t>plati efectuate in anii precedenti si recuperate in anul curent</t>
  </si>
  <si>
    <t>club spotir</t>
  </si>
  <si>
    <t>SECRETAR</t>
  </si>
  <si>
    <t>JR. PETER RODICA</t>
  </si>
  <si>
    <t>REALIZAT 30.09.2017</t>
  </si>
  <si>
    <t>BUGET trim I+II+ III 2017</t>
  </si>
  <si>
    <t>BUGET ANUAL 2017</t>
  </si>
  <si>
    <t>Excedent buget autofinantate an 2016</t>
  </si>
  <si>
    <t>REALIZAT 30.09. 2017</t>
  </si>
  <si>
    <t>BUGET TRIM I+II+ III 2017</t>
  </si>
  <si>
    <t xml:space="preserve"> \</t>
  </si>
  <si>
    <t>LA HCL nr. 99/2017</t>
  </si>
  <si>
    <t xml:space="preserve">Consilier  Bărbița Eugenia </t>
  </si>
  <si>
    <t>PRESEDINTE DE SEDINTA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</si>
</sst>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??\ _l_e_i_-;_-@_-"/>
    <numFmt numFmtId="183" formatCode="#,##0.0"/>
    <numFmt numFmtId="184" formatCode="_-* #,##0.0\ _l_e_i_-;\-* #,##0.0\ _l_e_i_-;_-* &quot;-&quot;??\ _l_e_i_-;_-@_-"/>
    <numFmt numFmtId="185" formatCode="_-* #,##0.0\ _l_e_i_-;\-* #,##0.0\ _l_e_i_-;_-* &quot;-&quot;?\ _l_e_i_-;_-@_-"/>
    <numFmt numFmtId="186" formatCode="_-* #,##0.000\ _l_e_i_-;\-* #,##0.000\ _l_e_i_-;_-* &quot;-&quot;??\ _l_e_i_-;_-@_-"/>
    <numFmt numFmtId="187" formatCode="#,##0.000"/>
    <numFmt numFmtId="188" formatCode="0.0"/>
    <numFmt numFmtId="189" formatCode="#.##0"/>
    <numFmt numFmtId="190" formatCode="#.##"/>
    <numFmt numFmtId="191" formatCode="#.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7" borderId="10" xfId="0" applyFont="1" applyFill="1" applyBorder="1" applyAlignment="1">
      <alignment horizontal="center" vertical="center"/>
    </xf>
    <xf numFmtId="4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3" fontId="1" fillId="35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justify" wrapText="1"/>
    </xf>
    <xf numFmtId="0" fontId="1" fillId="0" borderId="10" xfId="0" applyFont="1" applyBorder="1" applyAlignment="1">
      <alignment horizontal="right" vertical="justify" wrapText="1"/>
    </xf>
    <xf numFmtId="0" fontId="1" fillId="7" borderId="10" xfId="0" applyFont="1" applyFill="1" applyBorder="1" applyAlignment="1">
      <alignment horizontal="right" vertical="justify" wrapText="1"/>
    </xf>
    <xf numFmtId="3" fontId="0" fillId="0" borderId="10" xfId="0" applyNumberFormat="1" applyFont="1" applyBorder="1" applyAlignment="1">
      <alignment horizontal="right" vertical="justify" wrapText="1"/>
    </xf>
    <xf numFmtId="4" fontId="1" fillId="7" borderId="10" xfId="0" applyNumberFormat="1" applyFont="1" applyFill="1" applyBorder="1" applyAlignment="1">
      <alignment horizontal="right" vertical="justify" wrapText="1"/>
    </xf>
    <xf numFmtId="4" fontId="0" fillId="7" borderId="10" xfId="0" applyNumberFormat="1" applyFont="1" applyFill="1" applyBorder="1" applyAlignment="1">
      <alignment horizontal="right" vertical="justify" wrapText="1"/>
    </xf>
    <xf numFmtId="3" fontId="0" fillId="0" borderId="10" xfId="0" applyNumberFormat="1" applyFont="1" applyBorder="1" applyAlignment="1">
      <alignment horizontal="right" vertical="justify"/>
    </xf>
    <xf numFmtId="3" fontId="0" fillId="0" borderId="10" xfId="0" applyNumberFormat="1" applyFont="1" applyBorder="1" applyAlignment="1">
      <alignment horizontal="right" vertical="top"/>
    </xf>
    <xf numFmtId="4" fontId="0" fillId="7" borderId="10" xfId="0" applyNumberFormat="1" applyFont="1" applyFill="1" applyBorder="1" applyAlignment="1">
      <alignment horizontal="right" vertical="justify"/>
    </xf>
    <xf numFmtId="4" fontId="0" fillId="7" borderId="10" xfId="0" applyNumberFormat="1" applyFont="1" applyFill="1" applyBorder="1" applyAlignment="1">
      <alignment horizontal="right"/>
    </xf>
    <xf numFmtId="3" fontId="1" fillId="7" borderId="10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4" fontId="3" fillId="34" borderId="0" xfId="42" applyNumberFormat="1" applyFont="1" applyFill="1" applyBorder="1" applyAlignment="1">
      <alignment horizontal="right" vertical="top"/>
    </xf>
    <xf numFmtId="4" fontId="3" fillId="34" borderId="0" xfId="42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top"/>
    </xf>
    <xf numFmtId="3" fontId="0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0" xfId="42" applyNumberFormat="1" applyFont="1" applyBorder="1" applyAlignment="1">
      <alignment/>
    </xf>
    <xf numFmtId="3" fontId="0" fillId="0" borderId="15" xfId="42" applyNumberFormat="1" applyFont="1" applyBorder="1" applyAlignment="1">
      <alignment/>
    </xf>
    <xf numFmtId="3" fontId="1" fillId="33" borderId="10" xfId="42" applyNumberFormat="1" applyFont="1" applyFill="1" applyBorder="1" applyAlignment="1">
      <alignment/>
    </xf>
    <xf numFmtId="3" fontId="1" fillId="33" borderId="10" xfId="42" applyNumberFormat="1" applyFont="1" applyFill="1" applyBorder="1" applyAlignment="1">
      <alignment/>
    </xf>
    <xf numFmtId="3" fontId="1" fillId="33" borderId="10" xfId="42" applyNumberFormat="1" applyFont="1" applyFill="1" applyBorder="1" applyAlignment="1">
      <alignment horizontal="right" vertical="top"/>
    </xf>
    <xf numFmtId="3" fontId="1" fillId="37" borderId="0" xfId="42" applyNumberFormat="1" applyFont="1" applyFill="1" applyBorder="1" applyAlignment="1">
      <alignment/>
    </xf>
    <xf numFmtId="3" fontId="1" fillId="37" borderId="16" xfId="42" applyNumberFormat="1" applyFont="1" applyFill="1" applyBorder="1" applyAlignment="1">
      <alignment/>
    </xf>
    <xf numFmtId="3" fontId="0" fillId="7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" fontId="0" fillId="7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33" borderId="15" xfId="0" applyFont="1" applyFill="1" applyBorder="1" applyAlignment="1">
      <alignment/>
    </xf>
    <xf numFmtId="0" fontId="0" fillId="0" borderId="17" xfId="0" applyBorder="1" applyAlignment="1">
      <alignment/>
    </xf>
    <xf numFmtId="0" fontId="3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115" zoomScaleNormal="115" zoomScalePageLayoutView="0" workbookViewId="0" topLeftCell="B22">
      <selection activeCell="E27" sqref="E27"/>
    </sheetView>
  </sheetViews>
  <sheetFormatPr defaultColWidth="9.140625" defaultRowHeight="12.75"/>
  <cols>
    <col min="1" max="1" width="11.00390625" style="0" hidden="1" customWidth="1"/>
    <col min="2" max="2" width="6.28125" style="0" customWidth="1"/>
    <col min="3" max="3" width="40.7109375" style="0" customWidth="1"/>
    <col min="4" max="4" width="9.421875" style="9" customWidth="1"/>
    <col min="5" max="5" width="10.7109375" style="0" customWidth="1"/>
    <col min="6" max="6" width="11.28125" style="0" customWidth="1"/>
    <col min="7" max="10" width="11.28125" style="0" hidden="1" customWidth="1"/>
    <col min="11" max="11" width="11.421875" style="0" customWidth="1"/>
    <col min="12" max="12" width="10.7109375" style="0" hidden="1" customWidth="1"/>
    <col min="13" max="13" width="6.421875" style="0" hidden="1" customWidth="1"/>
    <col min="14" max="14" width="6.8515625" style="0" hidden="1" customWidth="1"/>
    <col min="15" max="15" width="7.00390625" style="0" hidden="1" customWidth="1"/>
    <col min="16" max="16" width="6.7109375" style="0" hidden="1" customWidth="1"/>
  </cols>
  <sheetData>
    <row r="1" spans="3:16" ht="12.75">
      <c r="C1" t="s">
        <v>3</v>
      </c>
      <c r="F1" s="1" t="s">
        <v>51</v>
      </c>
      <c r="K1" s="38" t="s">
        <v>77</v>
      </c>
      <c r="P1" s="38" t="s">
        <v>50</v>
      </c>
    </row>
    <row r="2" ht="12.75"/>
    <row r="3" spans="3:11" ht="12.75">
      <c r="C3" s="105" t="s">
        <v>49</v>
      </c>
      <c r="D3" s="106"/>
      <c r="E3" s="106"/>
      <c r="F3" s="106"/>
      <c r="G3" s="106"/>
      <c r="H3" s="106"/>
      <c r="I3" s="106"/>
      <c r="J3" s="106"/>
      <c r="K3" s="106"/>
    </row>
    <row r="4" spans="3:11" ht="12.75">
      <c r="C4" s="109">
        <v>43008</v>
      </c>
      <c r="D4" s="106"/>
      <c r="E4" s="106"/>
      <c r="F4" s="106"/>
      <c r="G4" s="106"/>
      <c r="H4" s="106"/>
      <c r="I4" s="106"/>
      <c r="J4" s="106"/>
      <c r="K4" s="106"/>
    </row>
    <row r="5" spans="3:11" ht="12.75">
      <c r="C5" s="107" t="s">
        <v>42</v>
      </c>
      <c r="D5" s="108"/>
      <c r="E5" s="108"/>
      <c r="F5" s="108"/>
      <c r="G5" s="108"/>
      <c r="H5" s="108"/>
      <c r="I5" s="108"/>
      <c r="J5" s="108"/>
      <c r="K5" s="108"/>
    </row>
    <row r="6" spans="1:16" s="7" customFormat="1" ht="38.25">
      <c r="A6" s="5"/>
      <c r="B6" s="5"/>
      <c r="C6" s="6" t="s">
        <v>0</v>
      </c>
      <c r="D6" s="8" t="s">
        <v>1</v>
      </c>
      <c r="E6" s="6" t="s">
        <v>72</v>
      </c>
      <c r="F6" s="6" t="s">
        <v>71</v>
      </c>
      <c r="G6" s="32" t="s">
        <v>32</v>
      </c>
      <c r="H6" s="33" t="s">
        <v>7</v>
      </c>
      <c r="I6" s="33" t="s">
        <v>67</v>
      </c>
      <c r="J6" s="32" t="s">
        <v>33</v>
      </c>
      <c r="K6" s="6" t="s">
        <v>70</v>
      </c>
      <c r="L6" s="30" t="s">
        <v>25</v>
      </c>
      <c r="M6" s="30" t="s">
        <v>26</v>
      </c>
      <c r="N6" s="36" t="s">
        <v>31</v>
      </c>
      <c r="O6" s="36" t="s">
        <v>29</v>
      </c>
      <c r="P6" s="30" t="s">
        <v>27</v>
      </c>
    </row>
    <row r="7" spans="1:16" s="7" customFormat="1" ht="12.75">
      <c r="A7" s="5"/>
      <c r="B7" s="5"/>
      <c r="C7" s="103" t="s">
        <v>28</v>
      </c>
      <c r="D7" s="104"/>
      <c r="E7" s="48"/>
      <c r="F7" s="49"/>
      <c r="G7" s="50"/>
      <c r="H7" s="50"/>
      <c r="I7" s="50"/>
      <c r="J7" s="50"/>
      <c r="K7" s="48"/>
      <c r="L7" s="58"/>
      <c r="M7" s="30"/>
      <c r="N7" s="60"/>
      <c r="O7" s="60"/>
      <c r="P7" s="58"/>
    </row>
    <row r="8" spans="1:16" s="7" customFormat="1" ht="27" customHeight="1">
      <c r="A8" s="5"/>
      <c r="B8" s="5"/>
      <c r="C8" s="94" t="s">
        <v>36</v>
      </c>
      <c r="D8" s="11" t="s">
        <v>35</v>
      </c>
      <c r="E8" s="51">
        <v>120000</v>
      </c>
      <c r="F8" s="51">
        <v>90000</v>
      </c>
      <c r="G8" s="52"/>
      <c r="H8" s="52"/>
      <c r="I8" s="52"/>
      <c r="J8" s="53">
        <v>90000</v>
      </c>
      <c r="K8" s="54">
        <f>SUM(G8:J8)</f>
        <v>90000</v>
      </c>
      <c r="L8" s="58"/>
      <c r="M8" s="30"/>
      <c r="N8" s="60"/>
      <c r="O8" s="60"/>
      <c r="P8" s="62">
        <v>60000</v>
      </c>
    </row>
    <row r="9" spans="3:16" ht="12.75">
      <c r="C9" s="2" t="s">
        <v>14</v>
      </c>
      <c r="D9" s="11" t="s">
        <v>15</v>
      </c>
      <c r="E9" s="54">
        <v>60000</v>
      </c>
      <c r="F9" s="51">
        <v>60000</v>
      </c>
      <c r="G9" s="56"/>
      <c r="H9" s="56">
        <v>0</v>
      </c>
      <c r="I9" s="56"/>
      <c r="J9" s="56"/>
      <c r="K9" s="54">
        <f aca="true" t="shared" si="0" ref="K9:K19">SUM(G9:J9)</f>
        <v>0</v>
      </c>
      <c r="L9" s="59"/>
      <c r="M9" s="37">
        <f>SUM(N9:O9)</f>
        <v>36044</v>
      </c>
      <c r="N9" s="61">
        <v>26894</v>
      </c>
      <c r="O9" s="61">
        <v>9150</v>
      </c>
      <c r="P9" s="59"/>
    </row>
    <row r="10" spans="3:16" ht="12.75">
      <c r="C10" s="2" t="s">
        <v>16</v>
      </c>
      <c r="D10" s="11" t="s">
        <v>17</v>
      </c>
      <c r="E10" s="54">
        <v>150000</v>
      </c>
      <c r="F10" s="51">
        <v>120000</v>
      </c>
      <c r="G10" s="56">
        <v>58165.5</v>
      </c>
      <c r="H10" s="56"/>
      <c r="I10" s="56"/>
      <c r="J10" s="56"/>
      <c r="K10" s="54">
        <f t="shared" si="0"/>
        <v>58165.5</v>
      </c>
      <c r="L10" s="59">
        <v>55841</v>
      </c>
      <c r="M10" s="37">
        <f aca="true" t="shared" si="1" ref="M10:M16">SUM(N10:O10)</f>
        <v>0</v>
      </c>
      <c r="N10" s="61"/>
      <c r="O10" s="61"/>
      <c r="P10" s="59"/>
    </row>
    <row r="11" spans="3:16" ht="25.5">
      <c r="C11" s="3" t="s">
        <v>18</v>
      </c>
      <c r="D11" s="11" t="s">
        <v>19</v>
      </c>
      <c r="E11" s="54">
        <v>10650000</v>
      </c>
      <c r="F11" s="51">
        <v>10640000</v>
      </c>
      <c r="G11" s="56">
        <v>8019766.63</v>
      </c>
      <c r="H11" s="56"/>
      <c r="I11" s="56"/>
      <c r="J11" s="56"/>
      <c r="K11" s="54">
        <f t="shared" si="0"/>
        <v>8019766.63</v>
      </c>
      <c r="L11" s="59">
        <v>4761870</v>
      </c>
      <c r="M11" s="37">
        <f t="shared" si="1"/>
        <v>0</v>
      </c>
      <c r="N11" s="61"/>
      <c r="O11" s="61"/>
      <c r="P11" s="59"/>
    </row>
    <row r="12" spans="3:16" ht="38.25">
      <c r="C12" s="3" t="s">
        <v>20</v>
      </c>
      <c r="D12" s="11" t="s">
        <v>21</v>
      </c>
      <c r="E12" s="39">
        <v>796000</v>
      </c>
      <c r="F12" s="47">
        <v>740000</v>
      </c>
      <c r="G12" s="57">
        <v>536662</v>
      </c>
      <c r="H12" s="57"/>
      <c r="I12" s="57"/>
      <c r="J12" s="57"/>
      <c r="K12" s="54">
        <f t="shared" si="0"/>
        <v>536662</v>
      </c>
      <c r="L12" s="59">
        <v>331007</v>
      </c>
      <c r="M12" s="37">
        <f t="shared" si="1"/>
        <v>0</v>
      </c>
      <c r="N12" s="61"/>
      <c r="O12" s="61"/>
      <c r="P12" s="59"/>
    </row>
    <row r="13" spans="3:16" ht="25.5">
      <c r="C13" s="29" t="s">
        <v>46</v>
      </c>
      <c r="D13" s="11" t="s">
        <v>34</v>
      </c>
      <c r="E13" s="39">
        <v>0</v>
      </c>
      <c r="F13" s="47">
        <v>0</v>
      </c>
      <c r="G13" s="57">
        <v>9997</v>
      </c>
      <c r="H13" s="57"/>
      <c r="I13" s="57"/>
      <c r="J13" s="57"/>
      <c r="K13" s="54">
        <f t="shared" si="0"/>
        <v>9997</v>
      </c>
      <c r="L13" s="59">
        <v>2750</v>
      </c>
      <c r="M13" s="37">
        <f t="shared" si="1"/>
        <v>0</v>
      </c>
      <c r="N13" s="61"/>
      <c r="O13" s="61"/>
      <c r="P13" s="59"/>
    </row>
    <row r="14" spans="3:16" ht="21" customHeight="1">
      <c r="C14" s="3" t="s">
        <v>2</v>
      </c>
      <c r="D14" s="11" t="s">
        <v>22</v>
      </c>
      <c r="E14" s="54">
        <v>40000</v>
      </c>
      <c r="F14" s="51">
        <v>30000</v>
      </c>
      <c r="G14" s="56"/>
      <c r="H14" s="56">
        <v>27890</v>
      </c>
      <c r="I14" s="56"/>
      <c r="J14" s="56">
        <v>32413</v>
      </c>
      <c r="K14" s="54">
        <f t="shared" si="0"/>
        <v>60303</v>
      </c>
      <c r="L14" s="59">
        <v>0</v>
      </c>
      <c r="M14" s="37">
        <f t="shared" si="1"/>
        <v>0</v>
      </c>
      <c r="N14" s="61"/>
      <c r="O14" s="61"/>
      <c r="P14" s="59">
        <v>18754</v>
      </c>
    </row>
    <row r="15" spans="3:16" ht="12.75">
      <c r="C15" s="28" t="s">
        <v>59</v>
      </c>
      <c r="D15" s="11" t="s">
        <v>60</v>
      </c>
      <c r="E15" s="54">
        <v>2040</v>
      </c>
      <c r="F15" s="51">
        <v>2040</v>
      </c>
      <c r="G15" s="56">
        <v>0</v>
      </c>
      <c r="H15" s="56"/>
      <c r="I15" s="56">
        <v>2040</v>
      </c>
      <c r="J15" s="56"/>
      <c r="K15" s="54">
        <f t="shared" si="0"/>
        <v>2040</v>
      </c>
      <c r="L15" s="59"/>
      <c r="M15" s="37">
        <f t="shared" si="1"/>
        <v>45000</v>
      </c>
      <c r="N15" s="61"/>
      <c r="O15" s="61">
        <v>45000</v>
      </c>
      <c r="P15" s="59"/>
    </row>
    <row r="16" spans="3:16" ht="25.5">
      <c r="C16" s="29" t="s">
        <v>41</v>
      </c>
      <c r="D16" s="11" t="s">
        <v>37</v>
      </c>
      <c r="E16" s="54">
        <v>-748000</v>
      </c>
      <c r="F16" s="51">
        <v>-748000</v>
      </c>
      <c r="G16" s="56">
        <v>-95393.48</v>
      </c>
      <c r="H16" s="56"/>
      <c r="I16" s="56"/>
      <c r="J16" s="56"/>
      <c r="K16" s="54">
        <f t="shared" si="0"/>
        <v>-95393.48</v>
      </c>
      <c r="L16" s="59"/>
      <c r="M16" s="37">
        <f t="shared" si="1"/>
        <v>-22000</v>
      </c>
      <c r="N16" s="61"/>
      <c r="O16" s="61">
        <v>-22000</v>
      </c>
      <c r="P16" s="59"/>
    </row>
    <row r="17" spans="3:16" ht="12.75">
      <c r="C17" s="29" t="s">
        <v>57</v>
      </c>
      <c r="D17" s="11" t="s">
        <v>58</v>
      </c>
      <c r="E17" s="39">
        <v>400000</v>
      </c>
      <c r="F17" s="47">
        <v>292000</v>
      </c>
      <c r="G17" s="57"/>
      <c r="H17" s="57"/>
      <c r="I17" s="57">
        <v>239536</v>
      </c>
      <c r="J17" s="57"/>
      <c r="K17" s="54">
        <f t="shared" si="0"/>
        <v>239536</v>
      </c>
      <c r="L17" s="59"/>
      <c r="M17" s="37"/>
      <c r="N17" s="61"/>
      <c r="O17" s="61"/>
      <c r="P17" s="59"/>
    </row>
    <row r="18" spans="3:16" ht="27.75" customHeight="1">
      <c r="C18" s="29" t="s">
        <v>45</v>
      </c>
      <c r="D18" s="11" t="s">
        <v>23</v>
      </c>
      <c r="E18" s="39">
        <v>100000</v>
      </c>
      <c r="F18" s="47">
        <v>100000</v>
      </c>
      <c r="G18" s="57">
        <v>0</v>
      </c>
      <c r="H18" s="57"/>
      <c r="I18" s="57"/>
      <c r="J18" s="57"/>
      <c r="K18" s="54">
        <f t="shared" si="0"/>
        <v>0</v>
      </c>
      <c r="L18" s="59">
        <v>0</v>
      </c>
      <c r="M18" s="37"/>
      <c r="N18" s="61"/>
      <c r="O18" s="61"/>
      <c r="P18" s="59"/>
    </row>
    <row r="19" spans="3:16" ht="38.25" customHeight="1">
      <c r="C19" s="29" t="s">
        <v>61</v>
      </c>
      <c r="D19" s="11" t="s">
        <v>62</v>
      </c>
      <c r="E19" s="39">
        <v>3600000</v>
      </c>
      <c r="F19" s="47">
        <v>3200000</v>
      </c>
      <c r="G19" s="57">
        <v>2975340</v>
      </c>
      <c r="H19" s="57"/>
      <c r="I19" s="57"/>
      <c r="J19" s="57"/>
      <c r="K19" s="54">
        <f t="shared" si="0"/>
        <v>2975340</v>
      </c>
      <c r="L19" s="59"/>
      <c r="M19" s="37"/>
      <c r="N19" s="61"/>
      <c r="O19" s="61"/>
      <c r="P19" s="59"/>
    </row>
    <row r="20" spans="3:16" ht="25.5">
      <c r="C20" s="42" t="s">
        <v>43</v>
      </c>
      <c r="D20" s="41"/>
      <c r="E20" s="45">
        <f>SUM(E7:E19)</f>
        <v>15170040</v>
      </c>
      <c r="F20" s="45">
        <f>SUM(F7:F19)</f>
        <v>14526040</v>
      </c>
      <c r="G20" s="45">
        <f>SUM(G7:G19)</f>
        <v>11504537.649999999</v>
      </c>
      <c r="H20" s="45">
        <f aca="true" t="shared" si="2" ref="H20:P20">SUM(H7:H18)</f>
        <v>27890</v>
      </c>
      <c r="I20" s="45">
        <f t="shared" si="2"/>
        <v>241576</v>
      </c>
      <c r="J20" s="45">
        <f t="shared" si="2"/>
        <v>122413</v>
      </c>
      <c r="K20" s="45">
        <f>SUM(K8:K19)</f>
        <v>11896416.649999999</v>
      </c>
      <c r="L20" s="43">
        <f t="shared" si="2"/>
        <v>5151468</v>
      </c>
      <c r="M20" s="43">
        <f t="shared" si="2"/>
        <v>59044</v>
      </c>
      <c r="N20" s="43">
        <f t="shared" si="2"/>
        <v>26894</v>
      </c>
      <c r="O20" s="43">
        <f t="shared" si="2"/>
        <v>32150</v>
      </c>
      <c r="P20" s="43">
        <f t="shared" si="2"/>
        <v>78754</v>
      </c>
    </row>
    <row r="21" spans="3:16" ht="12.75">
      <c r="C21" s="28" t="s">
        <v>63</v>
      </c>
      <c r="D21" s="11" t="s">
        <v>38</v>
      </c>
      <c r="E21" s="39">
        <v>748000</v>
      </c>
      <c r="F21" s="40">
        <v>748000</v>
      </c>
      <c r="G21" s="95">
        <v>95393.48</v>
      </c>
      <c r="H21" s="95"/>
      <c r="I21" s="95"/>
      <c r="J21" s="95"/>
      <c r="K21" s="34">
        <f>SUM(G21:J21)</f>
        <v>95393.48</v>
      </c>
      <c r="L21" s="91">
        <v>0</v>
      </c>
      <c r="M21" s="59">
        <f>SUM(N21:O21)</f>
        <v>22000</v>
      </c>
      <c r="N21" s="92"/>
      <c r="O21" s="92">
        <v>22000</v>
      </c>
      <c r="P21" s="91"/>
    </row>
    <row r="22" spans="3:16" ht="12.75" customHeight="1">
      <c r="C22" s="29" t="s">
        <v>64</v>
      </c>
      <c r="D22" s="11" t="s">
        <v>39</v>
      </c>
      <c r="E22" s="39">
        <v>0</v>
      </c>
      <c r="F22" s="40">
        <v>0</v>
      </c>
      <c r="G22" s="31">
        <v>143590.1</v>
      </c>
      <c r="H22" s="31"/>
      <c r="I22" s="31">
        <v>3848</v>
      </c>
      <c r="J22" s="31">
        <v>29934</v>
      </c>
      <c r="K22" s="34">
        <f>SUM(G22:J22)</f>
        <v>177372.1</v>
      </c>
      <c r="L22" s="91">
        <v>50173</v>
      </c>
      <c r="M22" s="59"/>
      <c r="N22" s="92"/>
      <c r="O22" s="92"/>
      <c r="P22" s="91"/>
    </row>
    <row r="23" spans="3:16" ht="25.5">
      <c r="C23" s="42" t="s">
        <v>44</v>
      </c>
      <c r="D23" s="41"/>
      <c r="E23" s="45">
        <f>SUM(E21:E22)</f>
        <v>748000</v>
      </c>
      <c r="F23" s="45">
        <f aca="true" t="shared" si="3" ref="F23:P23">SUM(F21:F22)</f>
        <v>748000</v>
      </c>
      <c r="G23" s="45">
        <f t="shared" si="3"/>
        <v>238983.58000000002</v>
      </c>
      <c r="H23" s="45">
        <f t="shared" si="3"/>
        <v>0</v>
      </c>
      <c r="I23" s="45">
        <f t="shared" si="3"/>
        <v>3848</v>
      </c>
      <c r="J23" s="45">
        <f t="shared" si="3"/>
        <v>29934</v>
      </c>
      <c r="K23" s="45">
        <f>SUM(K21:K22)</f>
        <v>272765.58</v>
      </c>
      <c r="L23" s="45">
        <f t="shared" si="3"/>
        <v>50173</v>
      </c>
      <c r="M23" s="45">
        <f t="shared" si="3"/>
        <v>22000</v>
      </c>
      <c r="N23" s="45">
        <f t="shared" si="3"/>
        <v>0</v>
      </c>
      <c r="O23" s="45">
        <f t="shared" si="3"/>
        <v>22000</v>
      </c>
      <c r="P23" s="45">
        <f t="shared" si="3"/>
        <v>0</v>
      </c>
    </row>
    <row r="24" spans="3:16" s="10" customFormat="1" ht="31.5">
      <c r="C24" s="44" t="s">
        <v>24</v>
      </c>
      <c r="D24" s="19"/>
      <c r="E24" s="46">
        <f>SUM(E20+E23)</f>
        <v>15918040</v>
      </c>
      <c r="F24" s="46">
        <f aca="true" t="shared" si="4" ref="F24:P24">SUM(F20+F23)</f>
        <v>15274040</v>
      </c>
      <c r="G24" s="46">
        <f t="shared" si="4"/>
        <v>11743521.229999999</v>
      </c>
      <c r="H24" s="46">
        <f>SUM(H20+H23)</f>
        <v>27890</v>
      </c>
      <c r="I24" s="46">
        <f>SUM(I20+I23)</f>
        <v>245424</v>
      </c>
      <c r="J24" s="46">
        <f t="shared" si="4"/>
        <v>152347</v>
      </c>
      <c r="K24" s="46">
        <f t="shared" si="4"/>
        <v>12169182.229999999</v>
      </c>
      <c r="L24" s="46">
        <f t="shared" si="4"/>
        <v>5201641</v>
      </c>
      <c r="M24" s="46">
        <f t="shared" si="4"/>
        <v>81044</v>
      </c>
      <c r="N24" s="46">
        <f t="shared" si="4"/>
        <v>26894</v>
      </c>
      <c r="O24" s="46">
        <f t="shared" si="4"/>
        <v>54150</v>
      </c>
      <c r="P24" s="46">
        <f t="shared" si="4"/>
        <v>78754</v>
      </c>
    </row>
    <row r="25" spans="3:11" s="10" customFormat="1" ht="15">
      <c r="C25" s="98" t="s">
        <v>73</v>
      </c>
      <c r="D25" s="99"/>
      <c r="E25" s="100">
        <v>408030</v>
      </c>
      <c r="F25" s="100">
        <v>408030</v>
      </c>
      <c r="G25" s="100">
        <v>0</v>
      </c>
      <c r="H25" s="25"/>
      <c r="I25" s="25"/>
      <c r="J25" s="25"/>
      <c r="K25" s="25"/>
    </row>
    <row r="26" spans="3:11" ht="12.75">
      <c r="C26" s="102" t="s">
        <v>79</v>
      </c>
      <c r="D26" s="120"/>
      <c r="E26" s="102" t="s">
        <v>68</v>
      </c>
      <c r="F26" s="38"/>
      <c r="G26" s="26"/>
      <c r="H26" s="26"/>
      <c r="I26" s="26"/>
      <c r="J26" s="26"/>
      <c r="K26" s="26"/>
    </row>
    <row r="27" spans="3:6" ht="15.75">
      <c r="C27" s="119" t="s">
        <v>78</v>
      </c>
      <c r="D27" s="120"/>
      <c r="E27" s="102" t="s">
        <v>69</v>
      </c>
      <c r="F27" s="38"/>
    </row>
  </sheetData>
  <sheetProtection/>
  <mergeCells count="4">
    <mergeCell ref="C7:D7"/>
    <mergeCell ref="C3:K3"/>
    <mergeCell ref="C5:K5"/>
    <mergeCell ref="C4:K4"/>
  </mergeCells>
  <printOptions/>
  <pageMargins left="0.17" right="0.2" top="0.49" bottom="0.13" header="0.17" footer="0.16"/>
  <pageSetup fitToHeight="0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B40">
      <selection activeCell="C54" sqref="C54"/>
    </sheetView>
  </sheetViews>
  <sheetFormatPr defaultColWidth="9.140625" defaultRowHeight="12.75"/>
  <cols>
    <col min="2" max="2" width="23.7109375" style="0" customWidth="1"/>
    <col min="3" max="3" width="62.421875" style="0" customWidth="1"/>
    <col min="4" max="4" width="13.57421875" style="0" customWidth="1"/>
    <col min="5" max="5" width="14.421875" style="0" customWidth="1"/>
    <col min="6" max="6" width="12.00390625" style="0" customWidth="1"/>
    <col min="7" max="7" width="11.7109375" style="0" customWidth="1"/>
    <col min="8" max="8" width="12.421875" style="0" customWidth="1"/>
    <col min="9" max="9" width="12.8515625" style="0" customWidth="1"/>
    <col min="10" max="10" width="0" style="0" hidden="1" customWidth="1"/>
  </cols>
  <sheetData>
    <row r="1" spans="1:8" ht="15.75">
      <c r="A1" s="1"/>
      <c r="B1" s="1" t="s">
        <v>3</v>
      </c>
      <c r="C1" s="1"/>
      <c r="H1" s="35" t="s">
        <v>47</v>
      </c>
    </row>
    <row r="2" spans="1:7" ht="12.75">
      <c r="A2" s="1"/>
      <c r="B2" s="1"/>
      <c r="C2" s="1"/>
      <c r="G2" t="s">
        <v>77</v>
      </c>
    </row>
    <row r="3" spans="2:6" ht="12.75">
      <c r="B3" s="110" t="s">
        <v>65</v>
      </c>
      <c r="C3" s="111"/>
      <c r="D3" s="111"/>
      <c r="E3" s="111"/>
      <c r="F3" s="111"/>
    </row>
    <row r="4" spans="2:6" ht="13.5" thickBot="1">
      <c r="B4" s="116" t="s">
        <v>9</v>
      </c>
      <c r="C4" s="117"/>
      <c r="D4" s="117"/>
      <c r="E4" s="117"/>
      <c r="F4" s="117"/>
    </row>
    <row r="5" spans="2:11" ht="39" thickBot="1">
      <c r="B5" s="21" t="s">
        <v>1</v>
      </c>
      <c r="C5" s="21" t="s">
        <v>4</v>
      </c>
      <c r="D5" s="74" t="s">
        <v>76</v>
      </c>
      <c r="E5" s="74" t="s">
        <v>75</v>
      </c>
      <c r="F5" s="75" t="s">
        <v>74</v>
      </c>
      <c r="G5" s="63"/>
      <c r="H5" s="63"/>
      <c r="I5" s="63"/>
      <c r="J5" s="64"/>
      <c r="K5" s="64"/>
    </row>
    <row r="6" spans="2:11" ht="13.5" thickBot="1">
      <c r="B6" s="21">
        <v>1</v>
      </c>
      <c r="C6" s="21">
        <v>2</v>
      </c>
      <c r="D6" s="22">
        <v>3</v>
      </c>
      <c r="E6" s="27">
        <v>4</v>
      </c>
      <c r="F6" s="14">
        <v>5</v>
      </c>
      <c r="G6" s="64"/>
      <c r="H6" s="64"/>
      <c r="I6" s="64"/>
      <c r="J6" s="64"/>
      <c r="K6" s="64"/>
    </row>
    <row r="7" spans="2:11" ht="12.75">
      <c r="B7" s="13">
        <v>6510</v>
      </c>
      <c r="C7" s="4" t="s">
        <v>7</v>
      </c>
      <c r="D7" s="76">
        <f>SUM(D8:D10)</f>
        <v>61630</v>
      </c>
      <c r="E7" s="77">
        <f>SUM(E8:E10)</f>
        <v>61630</v>
      </c>
      <c r="F7" s="78">
        <f>SUM(F8:F10)</f>
        <v>27450</v>
      </c>
      <c r="G7" s="66"/>
      <c r="H7" s="66"/>
      <c r="I7" s="66"/>
      <c r="J7" s="64"/>
      <c r="K7" s="64"/>
    </row>
    <row r="8" spans="2:11" ht="12.75">
      <c r="B8" s="15">
        <v>10</v>
      </c>
      <c r="C8" s="2" t="s">
        <v>5</v>
      </c>
      <c r="D8" s="34">
        <v>0</v>
      </c>
      <c r="E8" s="79">
        <v>0</v>
      </c>
      <c r="F8" s="55">
        <v>0</v>
      </c>
      <c r="G8" s="67"/>
      <c r="H8" s="67"/>
      <c r="I8" s="67"/>
      <c r="J8" s="64"/>
      <c r="K8" s="64"/>
    </row>
    <row r="9" spans="2:11" ht="12.75">
      <c r="B9" s="15">
        <v>20</v>
      </c>
      <c r="C9" s="2" t="s">
        <v>6</v>
      </c>
      <c r="D9" s="34">
        <v>61630</v>
      </c>
      <c r="E9" s="79">
        <v>61630</v>
      </c>
      <c r="F9" s="55">
        <v>27450</v>
      </c>
      <c r="G9" s="67"/>
      <c r="H9" s="67"/>
      <c r="I9" s="67"/>
      <c r="J9" s="64"/>
      <c r="K9" s="64"/>
    </row>
    <row r="10" spans="2:11" ht="12.75">
      <c r="B10" s="15"/>
      <c r="C10" s="2"/>
      <c r="D10" s="34"/>
      <c r="E10" s="79"/>
      <c r="F10" s="55"/>
      <c r="G10" s="67"/>
      <c r="H10" s="67"/>
      <c r="I10" s="67"/>
      <c r="J10" s="64"/>
      <c r="K10" s="64"/>
    </row>
    <row r="11" spans="2:11" ht="12.75">
      <c r="B11" s="13">
        <v>6610</v>
      </c>
      <c r="C11" s="4" t="s">
        <v>8</v>
      </c>
      <c r="D11" s="76">
        <f>SUM(D12:D14)</f>
        <v>14548000</v>
      </c>
      <c r="E11" s="77">
        <f>SUM(E12:E14)</f>
        <v>14052000</v>
      </c>
      <c r="F11" s="78">
        <f>SUM(F12:F15)</f>
        <v>11070559</v>
      </c>
      <c r="G11" s="66"/>
      <c r="H11" s="66"/>
      <c r="I11" s="66"/>
      <c r="J11" s="64"/>
      <c r="K11" s="64"/>
    </row>
    <row r="12" spans="2:11" ht="12.75">
      <c r="B12" s="15">
        <v>10</v>
      </c>
      <c r="C12" s="2" t="s">
        <v>5</v>
      </c>
      <c r="D12" s="34">
        <v>12230000</v>
      </c>
      <c r="E12" s="79">
        <v>11768000</v>
      </c>
      <c r="F12" s="55">
        <v>9013766</v>
      </c>
      <c r="G12" s="67"/>
      <c r="H12" s="67"/>
      <c r="I12" s="67"/>
      <c r="J12" s="64"/>
      <c r="K12" s="64"/>
    </row>
    <row r="13" spans="2:11" ht="12.75">
      <c r="B13" s="15">
        <v>20</v>
      </c>
      <c r="C13" s="2" t="s">
        <v>6</v>
      </c>
      <c r="D13" s="34">
        <v>2270000</v>
      </c>
      <c r="E13" s="79">
        <v>2248000</v>
      </c>
      <c r="F13" s="55">
        <v>2042062</v>
      </c>
      <c r="G13" s="67"/>
      <c r="H13" s="67"/>
      <c r="I13" s="67"/>
      <c r="J13" s="64"/>
      <c r="K13" s="64"/>
    </row>
    <row r="14" spans="2:11" ht="12.75">
      <c r="B14" s="15">
        <v>59</v>
      </c>
      <c r="C14" s="28" t="s">
        <v>30</v>
      </c>
      <c r="D14" s="34">
        <v>48000</v>
      </c>
      <c r="E14" s="79">
        <v>36000</v>
      </c>
      <c r="F14" s="55">
        <v>28062</v>
      </c>
      <c r="G14" s="67"/>
      <c r="H14" s="67"/>
      <c r="I14" s="67"/>
      <c r="J14" s="64"/>
      <c r="K14" s="64"/>
    </row>
    <row r="15" spans="2:11" ht="12.75">
      <c r="B15" s="97">
        <v>85</v>
      </c>
      <c r="C15" s="101" t="s">
        <v>66</v>
      </c>
      <c r="D15" s="34"/>
      <c r="E15" s="79"/>
      <c r="F15" s="55">
        <v>-13331</v>
      </c>
      <c r="G15" s="67"/>
      <c r="H15" s="67"/>
      <c r="I15" s="67"/>
      <c r="J15" s="64"/>
      <c r="K15" s="64"/>
    </row>
    <row r="16" spans="2:11" ht="12.75">
      <c r="B16" s="13">
        <v>6710</v>
      </c>
      <c r="C16" s="4" t="s">
        <v>55</v>
      </c>
      <c r="D16" s="76">
        <f>SUM(D17:D18)</f>
        <v>402040</v>
      </c>
      <c r="E16" s="76">
        <f>SUM(E17:E18)</f>
        <v>294040</v>
      </c>
      <c r="F16" s="76">
        <f>SUM(F17:F18)</f>
        <v>238586</v>
      </c>
      <c r="G16" s="67"/>
      <c r="H16" s="67"/>
      <c r="I16" s="67"/>
      <c r="J16" s="64"/>
      <c r="K16" s="64"/>
    </row>
    <row r="17" spans="2:11" ht="12.75">
      <c r="B17" s="93">
        <v>10</v>
      </c>
      <c r="C17" s="2" t="s">
        <v>5</v>
      </c>
      <c r="D17" s="34">
        <v>189000</v>
      </c>
      <c r="E17" s="79">
        <v>140270</v>
      </c>
      <c r="F17" s="34">
        <v>130544</v>
      </c>
      <c r="G17" s="67"/>
      <c r="H17" s="67"/>
      <c r="I17" s="67"/>
      <c r="J17" s="64"/>
      <c r="K17" s="64"/>
    </row>
    <row r="18" spans="2:11" ht="12.75">
      <c r="B18" s="93">
        <v>20</v>
      </c>
      <c r="C18" s="28" t="s">
        <v>56</v>
      </c>
      <c r="D18" s="34">
        <v>213040</v>
      </c>
      <c r="E18" s="79">
        <v>153770</v>
      </c>
      <c r="F18" s="55">
        <v>108042</v>
      </c>
      <c r="G18" s="67"/>
      <c r="H18" s="67"/>
      <c r="I18" s="67"/>
      <c r="J18" s="64"/>
      <c r="K18" s="64"/>
    </row>
    <row r="19" spans="2:11" ht="12.75">
      <c r="B19" s="13"/>
      <c r="C19" s="4"/>
      <c r="D19" s="34"/>
      <c r="E19" s="79"/>
      <c r="F19" s="55"/>
      <c r="G19" s="67"/>
      <c r="H19" s="67"/>
      <c r="I19" s="67"/>
      <c r="J19" s="64"/>
      <c r="K19" s="64"/>
    </row>
    <row r="20" spans="2:11" ht="12.75">
      <c r="B20" s="14">
        <v>7010</v>
      </c>
      <c r="C20" s="18" t="s">
        <v>11</v>
      </c>
      <c r="D20" s="80">
        <f>SUM(D21:D22)</f>
        <v>160000</v>
      </c>
      <c r="E20" s="81">
        <f>SUM(E21:E22)</f>
        <v>120000</v>
      </c>
      <c r="F20" s="78">
        <f>SUM(F21:F22)</f>
        <v>87773</v>
      </c>
      <c r="G20" s="66"/>
      <c r="H20" s="66"/>
      <c r="I20" s="66"/>
      <c r="J20" s="64"/>
      <c r="K20" s="64"/>
    </row>
    <row r="21" spans="2:11" ht="12.75">
      <c r="B21" s="15">
        <v>10</v>
      </c>
      <c r="C21" s="2" t="s">
        <v>5</v>
      </c>
      <c r="D21" s="82">
        <v>86000</v>
      </c>
      <c r="E21" s="83">
        <v>66000</v>
      </c>
      <c r="F21" s="55">
        <v>59124</v>
      </c>
      <c r="G21" s="68"/>
      <c r="H21" s="68"/>
      <c r="I21" s="68"/>
      <c r="J21" s="64"/>
      <c r="K21" s="64"/>
    </row>
    <row r="22" spans="2:11" ht="12.75">
      <c r="B22" s="15">
        <v>20</v>
      </c>
      <c r="C22" s="2" t="s">
        <v>6</v>
      </c>
      <c r="D22" s="34">
        <v>74000</v>
      </c>
      <c r="E22" s="79">
        <v>54000</v>
      </c>
      <c r="F22" s="55">
        <v>28649</v>
      </c>
      <c r="G22" s="67"/>
      <c r="H22" s="67"/>
      <c r="I22" s="67"/>
      <c r="J22" s="64"/>
      <c r="K22" s="64"/>
    </row>
    <row r="23" spans="2:11" ht="12.75">
      <c r="B23" s="15"/>
      <c r="C23" s="2"/>
      <c r="D23" s="34"/>
      <c r="E23" s="79"/>
      <c r="F23" s="55"/>
      <c r="G23" s="69"/>
      <c r="H23" s="69"/>
      <c r="I23" s="69"/>
      <c r="J23" s="64"/>
      <c r="K23" s="64"/>
    </row>
    <row r="24" spans="2:11" ht="12.75">
      <c r="B24" s="15"/>
      <c r="C24" s="2"/>
      <c r="D24" s="84"/>
      <c r="E24" s="85"/>
      <c r="F24" s="84"/>
      <c r="G24" s="64"/>
      <c r="H24" s="64"/>
      <c r="I24" s="64"/>
      <c r="J24" s="64"/>
      <c r="K24" s="64"/>
    </row>
    <row r="25" spans="2:11" s="16" customFormat="1" ht="15.75">
      <c r="B25" s="112" t="s">
        <v>12</v>
      </c>
      <c r="C25" s="113"/>
      <c r="D25" s="86">
        <f>SUM(D7+D11+D16+D20)</f>
        <v>15171670</v>
      </c>
      <c r="E25" s="87">
        <f>SUM(E7+E11+E16+E20)</f>
        <v>14527670</v>
      </c>
      <c r="F25" s="88">
        <f>SUM(F7+F11+F16+F20)</f>
        <v>11424368</v>
      </c>
      <c r="G25" s="72"/>
      <c r="H25" s="72"/>
      <c r="I25" s="72"/>
      <c r="J25" s="70"/>
      <c r="K25" s="70"/>
    </row>
    <row r="26" ht="12.75">
      <c r="B26" s="12"/>
    </row>
    <row r="27" spans="1:6" ht="12.75">
      <c r="A27" s="96"/>
      <c r="B27" s="110" t="s">
        <v>52</v>
      </c>
      <c r="C27" s="111"/>
      <c r="D27" s="111"/>
      <c r="E27" s="111"/>
      <c r="F27" s="111"/>
    </row>
    <row r="28" spans="1:6" ht="13.5" thickBot="1">
      <c r="A28" s="96"/>
      <c r="B28" s="116" t="s">
        <v>48</v>
      </c>
      <c r="C28" s="117"/>
      <c r="D28" s="117"/>
      <c r="E28" s="117"/>
      <c r="F28" s="117"/>
    </row>
    <row r="29" spans="2:9" ht="26.25" thickBot="1">
      <c r="B29" s="21" t="s">
        <v>1</v>
      </c>
      <c r="C29" s="21" t="s">
        <v>4</v>
      </c>
      <c r="D29" s="74" t="s">
        <v>40</v>
      </c>
      <c r="E29" s="74" t="s">
        <v>53</v>
      </c>
      <c r="F29" s="75" t="s">
        <v>54</v>
      </c>
      <c r="G29" s="63"/>
      <c r="H29" s="63"/>
      <c r="I29" s="63"/>
    </row>
    <row r="30" spans="2:9" ht="13.5" thickBot="1">
      <c r="B30" s="21">
        <v>1</v>
      </c>
      <c r="C30" s="21">
        <v>2</v>
      </c>
      <c r="D30" s="22">
        <v>3</v>
      </c>
      <c r="E30" s="22">
        <v>4</v>
      </c>
      <c r="F30" s="71">
        <v>5</v>
      </c>
      <c r="G30" s="64"/>
      <c r="H30" s="64"/>
      <c r="I30" s="64"/>
    </row>
    <row r="31" spans="2:9" ht="12.75">
      <c r="B31" s="13">
        <v>6510</v>
      </c>
      <c r="C31" s="4" t="s">
        <v>7</v>
      </c>
      <c r="D31" s="76">
        <f>SUM(D32:D32)</f>
        <v>0</v>
      </c>
      <c r="E31" s="76">
        <f>SUM(E32:E32)</f>
        <v>0</v>
      </c>
      <c r="F31" s="76">
        <f>SUM(F32:F32)</f>
        <v>0</v>
      </c>
      <c r="G31" s="65"/>
      <c r="H31" s="65"/>
      <c r="I31" s="65"/>
    </row>
    <row r="32" spans="2:9" ht="12.75">
      <c r="B32" s="15">
        <v>71</v>
      </c>
      <c r="C32" s="2" t="s">
        <v>10</v>
      </c>
      <c r="D32" s="34">
        <v>0</v>
      </c>
      <c r="E32" s="34">
        <v>0</v>
      </c>
      <c r="F32" s="34">
        <v>0</v>
      </c>
      <c r="G32" s="64"/>
      <c r="H32" s="64"/>
      <c r="I32" s="64"/>
    </row>
    <row r="33" spans="2:9" ht="12.75">
      <c r="B33" s="15"/>
      <c r="C33" s="2"/>
      <c r="D33" s="34"/>
      <c r="E33" s="34"/>
      <c r="F33" s="34"/>
      <c r="G33" s="64"/>
      <c r="H33" s="64"/>
      <c r="I33" s="64"/>
    </row>
    <row r="34" spans="2:9" ht="12.75">
      <c r="B34" s="13">
        <v>6610</v>
      </c>
      <c r="C34" s="4" t="s">
        <v>8</v>
      </c>
      <c r="D34" s="76">
        <f>SUM(D35)</f>
        <v>891600</v>
      </c>
      <c r="E34" s="76">
        <f>SUM(E35)</f>
        <v>891600</v>
      </c>
      <c r="F34" s="76">
        <f>SUM(F35)</f>
        <v>238984</v>
      </c>
      <c r="G34" s="65"/>
      <c r="H34" s="65"/>
      <c r="I34" s="65"/>
    </row>
    <row r="35" spans="2:9" ht="12.75">
      <c r="B35" s="15">
        <v>71</v>
      </c>
      <c r="C35" s="2" t="s">
        <v>10</v>
      </c>
      <c r="D35" s="34">
        <v>891600</v>
      </c>
      <c r="E35" s="34">
        <v>891600</v>
      </c>
      <c r="F35" s="34">
        <v>238984</v>
      </c>
      <c r="G35" s="64"/>
      <c r="H35" s="64"/>
      <c r="I35" s="64"/>
    </row>
    <row r="36" spans="2:9" ht="12.75">
      <c r="B36" s="15"/>
      <c r="C36" s="2"/>
      <c r="D36" s="34"/>
      <c r="E36" s="34"/>
      <c r="F36" s="34"/>
      <c r="G36" s="64"/>
      <c r="H36" s="64"/>
      <c r="I36" s="64"/>
    </row>
    <row r="37" spans="2:9" ht="12.75">
      <c r="B37" s="13">
        <v>6710</v>
      </c>
      <c r="C37" s="4" t="s">
        <v>55</v>
      </c>
      <c r="D37" s="76">
        <f>SUM(D38)</f>
        <v>0</v>
      </c>
      <c r="E37" s="76">
        <f>SUM(E38)</f>
        <v>0</v>
      </c>
      <c r="F37" s="76">
        <f>SUM(F38)</f>
        <v>0</v>
      </c>
      <c r="G37" s="64"/>
      <c r="H37" s="64"/>
      <c r="I37" s="64"/>
    </row>
    <row r="38" spans="2:9" ht="12.75">
      <c r="B38" s="15">
        <v>71</v>
      </c>
      <c r="C38" s="2" t="s">
        <v>10</v>
      </c>
      <c r="D38" s="34">
        <v>0</v>
      </c>
      <c r="E38" s="34">
        <v>0</v>
      </c>
      <c r="F38" s="34">
        <v>0</v>
      </c>
      <c r="G38" s="64"/>
      <c r="H38" s="64"/>
      <c r="I38" s="64"/>
    </row>
    <row r="39" spans="2:9" ht="12.75">
      <c r="B39" s="15"/>
      <c r="C39" s="2"/>
      <c r="D39" s="34"/>
      <c r="E39" s="34"/>
      <c r="F39" s="34"/>
      <c r="G39" s="64"/>
      <c r="H39" s="64"/>
      <c r="I39" s="64"/>
    </row>
    <row r="40" spans="2:9" ht="12.75">
      <c r="B40" s="13">
        <v>7010</v>
      </c>
      <c r="C40" s="18" t="s">
        <v>11</v>
      </c>
      <c r="D40" s="76">
        <f>SUM(D41)</f>
        <v>262800</v>
      </c>
      <c r="E40" s="76">
        <f>SUM(E41)</f>
        <v>262800</v>
      </c>
      <c r="F40" s="76">
        <f>SUM(F41)</f>
        <v>29934</v>
      </c>
      <c r="G40" s="65"/>
      <c r="H40" s="65"/>
      <c r="I40" s="65"/>
    </row>
    <row r="41" spans="2:9" ht="12.75">
      <c r="B41" s="15">
        <v>71</v>
      </c>
      <c r="C41" s="2" t="s">
        <v>10</v>
      </c>
      <c r="D41" s="34">
        <v>262800</v>
      </c>
      <c r="E41" s="34">
        <v>262800</v>
      </c>
      <c r="F41" s="34">
        <v>29934</v>
      </c>
      <c r="G41" s="64"/>
      <c r="H41" s="64"/>
      <c r="I41" s="64"/>
    </row>
    <row r="42" spans="2:9" ht="12.75">
      <c r="B42" s="15"/>
      <c r="C42" s="2"/>
      <c r="D42" s="34"/>
      <c r="E42" s="34"/>
      <c r="F42" s="34"/>
      <c r="G42" s="64"/>
      <c r="H42" s="64"/>
      <c r="I42" s="64"/>
    </row>
    <row r="43" spans="1:9" ht="15.75">
      <c r="A43" s="20"/>
      <c r="B43" s="112" t="s">
        <v>13</v>
      </c>
      <c r="C43" s="113"/>
      <c r="D43" s="87">
        <f>SUM(D31+D34+D37+D40)</f>
        <v>1154400</v>
      </c>
      <c r="E43" s="87">
        <f>SUM(E31+E34+E37+E40)</f>
        <v>1154400</v>
      </c>
      <c r="F43" s="87">
        <f>F31+F34+F40</f>
        <v>268918</v>
      </c>
      <c r="G43" s="73"/>
      <c r="H43" s="73"/>
      <c r="I43" s="73"/>
    </row>
    <row r="44" spans="1:6" s="24" customFormat="1" ht="15.75">
      <c r="A44" s="23"/>
      <c r="B44" s="114" t="s">
        <v>24</v>
      </c>
      <c r="C44" s="115"/>
      <c r="D44" s="89">
        <f>D25+D43</f>
        <v>16326070</v>
      </c>
      <c r="E44" s="89">
        <f>E25+E43</f>
        <v>15682070</v>
      </c>
      <c r="F44" s="90">
        <f>SUM(F25+F43)</f>
        <v>11693286</v>
      </c>
    </row>
    <row r="45" spans="2:4" ht="12.75">
      <c r="B45" s="17" t="s">
        <v>79</v>
      </c>
      <c r="C45" s="9"/>
      <c r="D45" s="17" t="s">
        <v>68</v>
      </c>
    </row>
    <row r="46" spans="2:4" ht="15.75">
      <c r="B46" s="118" t="s">
        <v>78</v>
      </c>
      <c r="C46" s="9"/>
      <c r="D46" s="17" t="s">
        <v>69</v>
      </c>
    </row>
    <row r="47" ht="12.75">
      <c r="C47" s="9"/>
    </row>
  </sheetData>
  <sheetProtection/>
  <mergeCells count="7">
    <mergeCell ref="B27:F27"/>
    <mergeCell ref="B43:C43"/>
    <mergeCell ref="B44:C44"/>
    <mergeCell ref="B3:F3"/>
    <mergeCell ref="B4:F4"/>
    <mergeCell ref="B25:C25"/>
    <mergeCell ref="B28:F28"/>
  </mergeCells>
  <printOptions/>
  <pageMargins left="0.75" right="0.16" top="0.59" bottom="0.9" header="0.5" footer="0.5"/>
  <pageSetup horizontalDpi="300" verticalDpi="3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5</dc:creator>
  <cp:keywords/>
  <dc:description/>
  <cp:lastModifiedBy>catalina</cp:lastModifiedBy>
  <cp:lastPrinted>2017-10-23T06:11:11Z</cp:lastPrinted>
  <dcterms:created xsi:type="dcterms:W3CDTF">2008-01-16T15:27:44Z</dcterms:created>
  <dcterms:modified xsi:type="dcterms:W3CDTF">2017-10-25T10:16:40Z</dcterms:modified>
  <cp:category/>
  <cp:version/>
  <cp:contentType/>
  <cp:contentStatus/>
</cp:coreProperties>
</file>